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820"/>
  </bookViews>
  <sheets>
    <sheet name="6.4 Jobs to Housing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15" i="1" l="1"/>
  <c r="C17" i="1" s="1"/>
  <c r="C19" i="1" l="1"/>
  <c r="C20" i="1" s="1"/>
  <c r="C21" i="1" s="1"/>
  <c r="C22" i="1" s="1"/>
  <c r="C23" i="1" s="1"/>
  <c r="B9" i="1"/>
  <c r="B8" i="1"/>
  <c r="B7" i="1"/>
  <c r="B6" i="1"/>
  <c r="C5" i="1"/>
  <c r="C6" i="1" l="1"/>
  <c r="C7" i="1" s="1"/>
  <c r="C8" i="1" s="1"/>
  <c r="C9" i="1" s="1"/>
</calcChain>
</file>

<file path=xl/sharedStrings.xml><?xml version="1.0" encoding="utf-8"?>
<sst xmlns="http://schemas.openxmlformats.org/spreadsheetml/2006/main" count="30" uniqueCount="21">
  <si>
    <t>Table 6.4 - Conversion of Jobs Generated to Affordable Housing Demand</t>
  </si>
  <si>
    <t>Jobs generated per 1,000 sf of commercial space *</t>
  </si>
  <si>
    <t>jobs</t>
  </si>
  <si>
    <t>Jobs translated to employees (# jobs per employee)</t>
  </si>
  <si>
    <t>employees</t>
  </si>
  <si>
    <t>Employees translated to households (# employees per household)</t>
  </si>
  <si>
    <t>households</t>
  </si>
  <si>
    <t>Application of mitigation rate</t>
  </si>
  <si>
    <t>housing units</t>
  </si>
  <si>
    <t>Housing units translated to square footage</t>
  </si>
  <si>
    <t>square feet</t>
  </si>
  <si>
    <t xml:space="preserve">* This number shall be adjusted for type of commercial space being constructed.  An applicant can use the numbers from Table 6.3 or from its own analysis, subject to BoCC approval. </t>
  </si>
  <si>
    <t>Divided by 1,000</t>
  </si>
  <si>
    <t>Total Jobs Generated</t>
  </si>
  <si>
    <t>Less:  Existing jobs/jobs paying &gt;140% AMI</t>
  </si>
  <si>
    <t>New jobs paying &lt;140% AMI</t>
  </si>
  <si>
    <t>Jobs generated per 1,000 sf of commercial space/hotel room</t>
  </si>
  <si>
    <t>Total SF/rooms</t>
  </si>
  <si>
    <t>Commercial Project</t>
  </si>
  <si>
    <t>Directions:  Input only in yellow highlighted cells.  All other cells are calculations.</t>
  </si>
  <si>
    <t>140% of Area Median Income for 2016 is $86,660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</si>
</sst>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2" fontId="3" fillId="0" borderId="2" xfId="0" applyNumberFormat="1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2" fontId="3" fillId="0" borderId="0" xfId="0" applyNumberFormat="1" applyFont="1" applyBorder="1"/>
    <xf numFmtId="0" fontId="3" fillId="0" borderId="5" xfId="0" applyFont="1" applyBorder="1"/>
    <xf numFmtId="9" fontId="3" fillId="0" borderId="0" xfId="0" applyNumberFormat="1" applyFont="1" applyBorder="1"/>
    <xf numFmtId="0" fontId="3" fillId="0" borderId="6" xfId="0" applyFont="1" applyBorder="1"/>
    <xf numFmtId="164" fontId="3" fillId="0" borderId="7" xfId="1" applyNumberFormat="1" applyFont="1" applyBorder="1"/>
    <xf numFmtId="164" fontId="3" fillId="0" borderId="7" xfId="0" applyNumberFormat="1" applyFont="1" applyBorder="1"/>
    <xf numFmtId="0" fontId="3" fillId="0" borderId="8" xfId="0" applyFont="1" applyBorder="1"/>
    <xf numFmtId="0" fontId="3" fillId="0" borderId="0" xfId="0" applyFont="1" applyAlignment="1">
      <alignment horizontal="center" wrapText="1"/>
    </xf>
    <xf numFmtId="164" fontId="3" fillId="0" borderId="0" xfId="1" applyNumberFormat="1" applyFont="1"/>
    <xf numFmtId="9" fontId="3" fillId="0" borderId="0" xfId="0" applyNumberFormat="1" applyFont="1"/>
    <xf numFmtId="0" fontId="3" fillId="0" borderId="7" xfId="0" applyFont="1" applyBorder="1" applyAlignment="1">
      <alignment horizontal="center" wrapText="1"/>
    </xf>
    <xf numFmtId="165" fontId="3" fillId="0" borderId="7" xfId="0" applyNumberFormat="1" applyFont="1" applyBorder="1"/>
    <xf numFmtId="0" fontId="3" fillId="0" borderId="0" xfId="0" applyFont="1" applyAlignment="1">
      <alignment horizontal="left"/>
    </xf>
    <xf numFmtId="164" fontId="3" fillId="2" borderId="0" xfId="1" applyNumberFormat="1" applyFont="1" applyFill="1"/>
    <xf numFmtId="1" fontId="3" fillId="2" borderId="7" xfId="0" applyNumberFormat="1" applyFont="1" applyFill="1" applyBorder="1"/>
    <xf numFmtId="2" fontId="3" fillId="2" borderId="7" xfId="0" applyNumberFormat="1" applyFont="1" applyFill="1" applyBorder="1"/>
    <xf numFmtId="2" fontId="3" fillId="0" borderId="0" xfId="0" applyNumberFormat="1" applyFont="1"/>
    <xf numFmtId="2" fontId="3" fillId="0" borderId="7" xfId="0" applyNumberFormat="1" applyFont="1" applyBorder="1"/>
    <xf numFmtId="0" fontId="3" fillId="0" borderId="0" xfId="0" applyFont="1" applyAlignment="1">
      <alignment horizontal="left" indent="8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ri.franks/Downloads/2014%20Admin%20Proc%20Chapter%206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Page"/>
      <sheetName val="6.01 Max Initial Sale Price"/>
      <sheetName val="6.2 Max Rental Rates"/>
      <sheetName val="6.3 Job Generation"/>
      <sheetName val="6.4 Jobs to Housing"/>
      <sheetName val="6.5 Payment in lieu"/>
      <sheetName val="6.6 Income Limits"/>
      <sheetName val="6.7 Wage Appreciation Data"/>
      <sheetName val="6.8 DR Unit Size"/>
      <sheetName val="6.9 Small Project"/>
      <sheetName val="6.10 Affordability Gap"/>
      <sheetName val="6.11 Historic Mtge Rates"/>
      <sheetName val="Max Price Model"/>
      <sheetName val="Downpayment"/>
    </sheetNames>
    <sheetDataSet>
      <sheetData sheetId="0">
        <row r="20">
          <cell r="B20">
            <v>2.8</v>
          </cell>
        </row>
        <row r="21">
          <cell r="B21">
            <v>1.2</v>
          </cell>
        </row>
        <row r="22">
          <cell r="B22">
            <v>1.5</v>
          </cell>
        </row>
        <row r="23">
          <cell r="B23">
            <v>0.45</v>
          </cell>
        </row>
        <row r="24">
          <cell r="B24">
            <v>1125.8178137651821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B21" sqref="B21"/>
    </sheetView>
  </sheetViews>
  <sheetFormatPr defaultColWidth="8.85546875" defaultRowHeight="15" x14ac:dyDescent="0.25"/>
  <cols>
    <col min="1" max="1" width="58.42578125" style="1" bestFit="1" customWidth="1"/>
    <col min="2" max="2" width="9.85546875" style="1" bestFit="1" customWidth="1"/>
    <col min="3" max="5" width="14.7109375" style="1" customWidth="1"/>
    <col min="6" max="6" width="12.42578125" style="1" bestFit="1" customWidth="1"/>
    <col min="7" max="7" width="9.85546875" style="1" bestFit="1" customWidth="1"/>
    <col min="8" max="16384" width="8.85546875" style="1"/>
  </cols>
  <sheetData>
    <row r="1" spans="1:4" x14ac:dyDescent="0.25">
      <c r="A1" s="1" t="s">
        <v>19</v>
      </c>
    </row>
    <row r="2" spans="1:4" x14ac:dyDescent="0.25">
      <c r="A2" s="26" t="s">
        <v>20</v>
      </c>
    </row>
    <row r="4" spans="1:4" x14ac:dyDescent="0.25">
      <c r="A4" s="27" t="s">
        <v>0</v>
      </c>
      <c r="B4" s="27"/>
      <c r="C4" s="27"/>
      <c r="D4" s="27"/>
    </row>
    <row r="5" spans="1:4" x14ac:dyDescent="0.25">
      <c r="A5" s="2" t="s">
        <v>1</v>
      </c>
      <c r="B5" s="3"/>
      <c r="C5" s="4">
        <f>'[1]Input Page'!B20</f>
        <v>2.8</v>
      </c>
      <c r="D5" s="5" t="s">
        <v>2</v>
      </c>
    </row>
    <row r="6" spans="1:4" x14ac:dyDescent="0.25">
      <c r="A6" s="6" t="s">
        <v>3</v>
      </c>
      <c r="B6" s="7">
        <f>'[1]Input Page'!B21</f>
        <v>1.2</v>
      </c>
      <c r="C6" s="8">
        <f>C5/B6</f>
        <v>2.3333333333333335</v>
      </c>
      <c r="D6" s="9" t="s">
        <v>4</v>
      </c>
    </row>
    <row r="7" spans="1:4" x14ac:dyDescent="0.25">
      <c r="A7" s="6" t="s">
        <v>5</v>
      </c>
      <c r="B7" s="7">
        <f>'[1]Input Page'!B22</f>
        <v>1.5</v>
      </c>
      <c r="C7" s="8">
        <f>C6/B7</f>
        <v>1.5555555555555556</v>
      </c>
      <c r="D7" s="9" t="s">
        <v>6</v>
      </c>
    </row>
    <row r="8" spans="1:4" x14ac:dyDescent="0.25">
      <c r="A8" s="6" t="s">
        <v>7</v>
      </c>
      <c r="B8" s="10">
        <f>'[1]Input Page'!B23</f>
        <v>0.45</v>
      </c>
      <c r="C8" s="8">
        <f>C7*B8</f>
        <v>0.70000000000000007</v>
      </c>
      <c r="D8" s="9" t="s">
        <v>8</v>
      </c>
    </row>
    <row r="9" spans="1:4" x14ac:dyDescent="0.25">
      <c r="A9" s="11" t="s">
        <v>9</v>
      </c>
      <c r="B9" s="12">
        <f>'[1]Input Page'!B24</f>
        <v>1125.8178137651821</v>
      </c>
      <c r="C9" s="13">
        <f>C8*B9</f>
        <v>788.0724696356275</v>
      </c>
      <c r="D9" s="14" t="s">
        <v>10</v>
      </c>
    </row>
    <row r="10" spans="1:4" x14ac:dyDescent="0.25">
      <c r="A10" s="28" t="s">
        <v>11</v>
      </c>
      <c r="B10" s="28"/>
      <c r="C10" s="28"/>
      <c r="D10" s="28"/>
    </row>
    <row r="12" spans="1:4" x14ac:dyDescent="0.25">
      <c r="A12" s="20"/>
    </row>
    <row r="13" spans="1:4" s="15" customFormat="1" ht="30" x14ac:dyDescent="0.25">
      <c r="C13" s="18" t="s">
        <v>18</v>
      </c>
    </row>
    <row r="14" spans="1:4" x14ac:dyDescent="0.25">
      <c r="A14" s="1" t="s">
        <v>17</v>
      </c>
      <c r="C14" s="21">
        <v>1000</v>
      </c>
    </row>
    <row r="15" spans="1:4" x14ac:dyDescent="0.25">
      <c r="A15" s="7" t="s">
        <v>12</v>
      </c>
      <c r="B15" s="16">
        <v>1000</v>
      </c>
      <c r="C15" s="1">
        <f t="shared" ref="C15" si="0">C14/$B$15</f>
        <v>1</v>
      </c>
    </row>
    <row r="16" spans="1:4" x14ac:dyDescent="0.25">
      <c r="A16" s="6" t="s">
        <v>16</v>
      </c>
      <c r="C16" s="23">
        <v>2.8</v>
      </c>
    </row>
    <row r="17" spans="1:6" x14ac:dyDescent="0.25">
      <c r="A17" s="6" t="s">
        <v>13</v>
      </c>
      <c r="C17" s="24">
        <f>C16*C15</f>
        <v>2.8</v>
      </c>
    </row>
    <row r="18" spans="1:6" x14ac:dyDescent="0.25">
      <c r="A18" s="6" t="s">
        <v>14</v>
      </c>
      <c r="C18" s="22">
        <v>0</v>
      </c>
      <c r="D18" s="7"/>
      <c r="F18" s="7"/>
    </row>
    <row r="19" spans="1:6" x14ac:dyDescent="0.25">
      <c r="A19" s="6" t="s">
        <v>15</v>
      </c>
      <c r="C19" s="24">
        <f t="shared" ref="C19" si="1">C17-C18</f>
        <v>2.8</v>
      </c>
      <c r="D19" s="7" t="s">
        <v>2</v>
      </c>
      <c r="F19" s="7"/>
    </row>
    <row r="20" spans="1:6" x14ac:dyDescent="0.25">
      <c r="A20" s="6" t="s">
        <v>3</v>
      </c>
      <c r="B20" s="1">
        <v>1.2</v>
      </c>
      <c r="C20" s="24">
        <f t="shared" ref="C20" si="2">C19/$B$20</f>
        <v>2.3333333333333335</v>
      </c>
      <c r="D20" s="7" t="s">
        <v>4</v>
      </c>
      <c r="F20" s="7"/>
    </row>
    <row r="21" spans="1:6" x14ac:dyDescent="0.25">
      <c r="A21" s="6" t="s">
        <v>5</v>
      </c>
      <c r="B21" s="1">
        <v>1.8</v>
      </c>
      <c r="C21" s="25">
        <f t="shared" ref="C21" si="3">C20/$B$21</f>
        <v>1.2962962962962963</v>
      </c>
      <c r="D21" s="7" t="s">
        <v>6</v>
      </c>
      <c r="F21" s="7"/>
    </row>
    <row r="22" spans="1:6" x14ac:dyDescent="0.25">
      <c r="A22" s="6" t="s">
        <v>7</v>
      </c>
      <c r="B22" s="17">
        <v>0.45</v>
      </c>
      <c r="C22" s="19">
        <f t="shared" ref="C22" si="4">C21*$B$22</f>
        <v>0.58333333333333337</v>
      </c>
      <c r="D22" s="7" t="s">
        <v>8</v>
      </c>
      <c r="F22" s="7"/>
    </row>
    <row r="23" spans="1:6" x14ac:dyDescent="0.25">
      <c r="A23" s="6" t="s">
        <v>9</v>
      </c>
      <c r="B23" s="16">
        <v>1126</v>
      </c>
      <c r="C23" s="16">
        <f t="shared" ref="C23" si="5">C22*$B$23</f>
        <v>656.83333333333337</v>
      </c>
      <c r="D23" s="7" t="s">
        <v>10</v>
      </c>
      <c r="F23" s="7"/>
    </row>
  </sheetData>
  <mergeCells count="2">
    <mergeCell ref="A4:D4"/>
    <mergeCell ref="A10:D10"/>
  </mergeCells>
  <pageMargins left="0.7" right="0.7" top="0.75" bottom="0.75" header="0.3" footer="0.3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6.4 Jobs to Housing</vt:lpstr>
    </vt:vector>
  </TitlesOfParts>
  <Company>Eagle County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Klosterman</dc:creator>
  <cp:lastModifiedBy>Tori Franks</cp:lastModifiedBy>
  <dcterms:created xsi:type="dcterms:W3CDTF">2014-05-23T15:19:18Z</dcterms:created>
  <dcterms:modified xsi:type="dcterms:W3CDTF">2017-03-31T21:45:28Z</dcterms:modified>
</cp:coreProperties>
</file>